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E8BAF4FF-EC57-449B-928A-9250887FCFF1}" xr6:coauthVersionLast="47" xr6:coauthVersionMax="47" xr10:uidLastSave="{00000000-0000-0000-0000-000000000000}"/>
  <bookViews>
    <workbookView minimized="1" xWindow="14025" yWindow="1200" windowWidth="15465" windowHeight="1509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<sst xmlns="http://schemas.openxmlformats.org/spreadsheetml/2006/main" count="52" uniqueCount="43">
  <si>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</si>
  <si>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</si>
  <si>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</si>
  <si>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</si>
  <si>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</si>
  <si>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</si>
  <si>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</si>
  <si>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</si>
  <si>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</si>
  <si>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</si>
  <si>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</si>
  <si>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</si>
  <si>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</si>
  <si>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</si>
  <si>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</si>
  <si>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</si>
  <si>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</si>
  <si>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</si>
  <si>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</si>
  <si>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</si>
  <si>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</si>
  <si>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</si>
  <si>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</si>
  <si>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</si>
  <si>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</si>
  <si>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</si>
  <si>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</si>
  <si>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</si>
  <si>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</si>
  <si>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</si>
  <si>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</si>
  <si>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</si>
  <si>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</si>
  <si>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</si>
  <si>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</si>
  <si>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</si>
  <si>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HASAN YILDIRIM</t>
  </si>
  <si>
    <t>EŞREF AYDIN</t>
  </si>
  <si>
    <t>ALDEMİRLER TİCERAT</t>
  </si>
  <si>
    <t>ŞAFAK PROFİL</t>
  </si>
  <si>
    <t>23,01,2023</t>
  </si>
  <si>
    <t>AVCI SAN</t>
  </si>
  <si>
    <t>EGE SEFERİ-FETHİYE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</si>
</sst>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W4" sqref="W4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36</v>
      </c>
      <c r="C2" s="34"/>
      <c r="D2" s="2" t="s">
        <v>2</v>
      </c>
      <c r="E2" s="35" t="s">
        <v>42</v>
      </c>
      <c r="F2" s="35"/>
      <c r="G2" s="35"/>
      <c r="H2" s="35"/>
      <c r="I2" s="35"/>
      <c r="J2" s="35"/>
      <c r="K2" s="3" t="s">
        <v>3</v>
      </c>
      <c r="L2" s="4">
        <f ca="1">TODAY()</f>
        <v>44951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37</v>
      </c>
      <c r="B5" s="29"/>
      <c r="C5" s="10" t="s">
        <v>40</v>
      </c>
      <c r="D5" s="11"/>
      <c r="E5" s="12">
        <v>14480</v>
      </c>
      <c r="F5" s="1"/>
      <c r="G5" s="13" t="str">
        <f t="shared" ref="G5:G6" si="0">IF(A5="","",(A5))</f>
        <v>EŞREF AYDIN</v>
      </c>
      <c r="H5" s="12">
        <v>14450</v>
      </c>
      <c r="I5" s="12"/>
      <c r="J5" s="12"/>
      <c r="K5" s="12">
        <f>IF(G5="","",SUM(E5-H5-I5-J5))</f>
        <v>30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 t="s">
        <v>38</v>
      </c>
      <c r="B6" s="29"/>
      <c r="C6" s="10" t="s">
        <v>40</v>
      </c>
      <c r="D6" s="11"/>
      <c r="E6" s="12">
        <v>37550</v>
      </c>
      <c r="F6" s="1"/>
      <c r="G6" s="13" t="str">
        <f t="shared" si="0"/>
        <v>ALDEMİRLER TİCERAT</v>
      </c>
      <c r="H6" s="12">
        <v>37550</v>
      </c>
      <c r="I6" s="12"/>
      <c r="J6" s="12"/>
      <c r="K6" s="12">
        <f t="shared" ref="K6:K19" si="1">IF(G6="","",SUM(E6-H6-I6-J6))</f>
        <v>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 t="s">
        <v>39</v>
      </c>
      <c r="B7" s="29"/>
      <c r="C7" s="10" t="s">
        <v>40</v>
      </c>
      <c r="D7" s="11"/>
      <c r="E7" s="12">
        <v>58280</v>
      </c>
      <c r="F7" s="1"/>
      <c r="G7" s="13" t="str">
        <f>IF(A7="","",(A7))</f>
        <v>ŞAFAK PROFİL</v>
      </c>
      <c r="H7" s="12">
        <v>58000</v>
      </c>
      <c r="I7" s="12"/>
      <c r="J7" s="12"/>
      <c r="K7" s="12">
        <f t="shared" si="1"/>
        <v>280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/>
      <c r="B8" s="29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/>
      <c r="B9" s="29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100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110310</v>
      </c>
      <c r="F22" s="1"/>
      <c r="G22" s="17" t="s">
        <v>17</v>
      </c>
      <c r="H22" s="18">
        <f>SUM(H5:H21)</f>
        <v>110100</v>
      </c>
      <c r="I22" s="18">
        <f>SUM(I5:I21)</f>
        <v>0</v>
      </c>
      <c r="J22" s="18">
        <f>SUM(J5:J21)</f>
        <v>0</v>
      </c>
      <c r="K22" s="18">
        <f>SUM(K5:K21)</f>
        <v>310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278800</v>
      </c>
      <c r="D25" s="19">
        <v>279844</v>
      </c>
      <c r="E25" s="20">
        <f>IF(C25="","",SUM(D25-C25))</f>
        <v>1044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2850</v>
      </c>
      <c r="D26" s="22"/>
      <c r="E26" s="21">
        <f>IF(C26="","",SUM(C26/E25))</f>
        <v>2.7298850574712645</v>
      </c>
      <c r="F26" s="1"/>
      <c r="G26" s="11" t="s">
        <v>26</v>
      </c>
      <c r="H26" s="12">
        <v>2850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3694</v>
      </c>
      <c r="D27" s="22"/>
      <c r="E27" s="23">
        <f>SUM(C27/E22)</f>
        <v>3.3487444474662315E-2</v>
      </c>
      <c r="F27" s="1"/>
      <c r="G27" s="11" t="s">
        <v>28</v>
      </c>
      <c r="H27" s="12">
        <v>344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>
        <v>500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 t="s">
        <v>41</v>
      </c>
      <c r="B30" s="45"/>
      <c r="C30" s="12">
        <v>3750</v>
      </c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3694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3750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110156</v>
      </c>
      <c r="D36" s="1"/>
      <c r="E36" s="1"/>
      <c r="F36" s="1"/>
      <c r="G36" s="27" t="s">
        <v>32</v>
      </c>
      <c r="H36" s="16">
        <f>IF(H33="","",SUM(H22-H33))</f>
        <v>106406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36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2023-01-23T06:18:35Z</cp:lastPrinted>
  <dcterms:created xsi:type="dcterms:W3CDTF">2022-08-24T05:29:34Z</dcterms:created>
  <dcterms:modified xsi:type="dcterms:W3CDTF">2023-01-25T06:56:28Z</dcterms:modified>
</cp:coreProperties>
</file>